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7905" activeTab="0"/>
  </bookViews>
  <sheets>
    <sheet name="Worksheet K-2018" sheetId="1" r:id="rId1"/>
  </sheets>
  <externalReferences>
    <externalReference r:id="rId4"/>
  </externalReferences>
  <definedNames>
    <definedName name="_AMO_UniqueIdentifier" hidden="1">"'61615691-7960-4b21-a50a-df953e161c02'"</definedName>
    <definedName name="_xlnm.Print_Area" localSheetId="0">'Worksheet K-2018'!$A$1:$P$51</definedName>
    <definedName name="t">'[1]2012 DP Budget Rev'!#REF!</definedName>
    <definedName name="tmpRankReport">'[1]2012 DP Budget Rev'!#REF!</definedName>
    <definedName name="Z_F9178CF5_6379_41DD_8C3C_0822A0BDB273_.wvu.PrintArea" localSheetId="0" hidden="1">'Worksheet K-2018'!$A$1:$P$51</definedName>
  </definedNames>
  <calcPr fullCalcOnLoad="1"/>
</workbook>
</file>

<file path=xl/sharedStrings.xml><?xml version="1.0" encoding="utf-8"?>
<sst xmlns="http://schemas.openxmlformats.org/spreadsheetml/2006/main" count="46" uniqueCount="23">
  <si>
    <t>OKLAHOMA GAS AND ELECTRIC COMPANY</t>
  </si>
  <si>
    <t>Worksheet K - 13 Month Average Balances and Long Term Debt Costs</t>
  </si>
  <si>
    <t xml:space="preserve"> I.  Plant &amp; Accumulated Depreciation Balances</t>
  </si>
  <si>
    <r>
      <t xml:space="preserve">Gross Plant  </t>
    </r>
    <r>
      <rPr>
        <sz val="11"/>
        <rFont val="Arial"/>
        <family val="2"/>
      </rPr>
      <t xml:space="preserve"> </t>
    </r>
    <r>
      <rPr>
        <sz val="9"/>
        <rFont val="Arial"/>
        <family val="2"/>
      </rPr>
      <t>(Note 1)</t>
    </r>
  </si>
  <si>
    <t>Line</t>
  </si>
  <si>
    <t>End. Balance</t>
  </si>
  <si>
    <t>13 Months</t>
  </si>
  <si>
    <t>No.</t>
  </si>
  <si>
    <t>Avg Balance</t>
  </si>
  <si>
    <t>Intangible</t>
  </si>
  <si>
    <t>Production-Redbud</t>
  </si>
  <si>
    <t>Production</t>
  </si>
  <si>
    <t>Transmission</t>
  </si>
  <si>
    <t>Distribution</t>
  </si>
  <si>
    <t>General Plant</t>
  </si>
  <si>
    <t>Total</t>
  </si>
  <si>
    <r>
      <t xml:space="preserve">Accumulated Depreciation and Amortization   </t>
    </r>
    <r>
      <rPr>
        <sz val="9"/>
        <rFont val="Arial"/>
        <family val="2"/>
      </rPr>
      <t>(Note 2)</t>
    </r>
  </si>
  <si>
    <r>
      <t xml:space="preserve">Net Plant   </t>
    </r>
    <r>
      <rPr>
        <sz val="9"/>
        <rFont val="Arial"/>
        <family val="2"/>
      </rPr>
      <t>(Gross Plant less Accumulated Depreciation and Amortization)</t>
    </r>
  </si>
  <si>
    <t>Notes:</t>
  </si>
  <si>
    <t>1. When calculating the Baseline ATRR, use the actual 13 month account balances for the year being trued-up.  When calculating the Projected ATRR, the values for "Gross Plant" shall include net plant additions.</t>
  </si>
  <si>
    <t>2. When calculating the Projected ATRR, the values for Accumulated Depreciation and Amortization shall include both accumulated depreciation and amortization on new plant projected to be in service as well as the accumulated depreciation and amortization on existing</t>
  </si>
  <si>
    <t xml:space="preserve">    plant through the end of the projected year.</t>
  </si>
  <si>
    <t>Page 1 of 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</si>
</sst>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46">
    <font>
      <sz val="10"/>
      <color theme="1"/>
      <name val="Arial"/>
      <family val="2"/>
    </font>
    <font>
      <sz val="10"/>
      <color indexed="8"/>
      <name val="Arial"/>
      <family val="2"/>
    </font>
    <font>
      <sz val="10"/>
      <color indexed="10"/>
      <name val="Arial"/>
      <family val="2"/>
    </font>
    <font>
      <sz val="10"/>
      <name val="Arial"/>
      <family val="2"/>
    </font>
    <font>
      <b/>
      <sz val="16"/>
      <name val="Arial"/>
      <family val="2"/>
    </font>
    <font>
      <b/>
      <sz val="10"/>
      <name val="Arial"/>
      <family val="2"/>
    </font>
    <font>
      <sz val="12"/>
      <name val="Arial"/>
      <family val="2"/>
    </font>
    <font>
      <b/>
      <sz val="12"/>
      <name val="Arial"/>
      <family val="2"/>
    </font>
    <font>
      <sz val="11"/>
      <name val="Arial"/>
      <family val="2"/>
    </font>
    <font>
      <b/>
      <sz val="11"/>
      <name val="Arial"/>
      <family val="2"/>
    </font>
    <font>
      <sz val="9"/>
      <name val="Arial"/>
      <family val="2"/>
    </font>
    <font>
      <b/>
      <u val="single"/>
      <sz val="10"/>
      <name val="Arial"/>
      <family val="2"/>
    </font>
    <font>
      <sz val="10"/>
      <color indexed="12"/>
      <name val="Arial"/>
      <family val="2"/>
    </font>
    <font>
      <u val="single"/>
      <sz val="10"/>
      <name val="Arial"/>
      <family val="2"/>
    </font>
    <font>
      <u val="single"/>
      <sz val="10"/>
      <color indexed="12"/>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right style="thin"/>
      <top/>
      <bottom/>
    </border>
    <border>
      <left style="thin"/>
      <right style="thin"/>
      <top style="thin"/>
      <bottom style="thin"/>
    </border>
    <border>
      <left/>
      <right style="thin"/>
      <top style="thin"/>
      <bottom style="thin"/>
    </border>
    <border>
      <left style="thin"/>
      <right style="thin"/>
      <top/>
      <bottom/>
    </border>
    <border>
      <left style="thin"/>
      <right/>
      <top/>
      <bottom style="thin"/>
    </border>
    <border>
      <left/>
      <right/>
      <top style="thin"/>
      <bottom style="thin"/>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Alignment="1">
      <alignment/>
    </xf>
    <xf numFmtId="0" fontId="4" fillId="0" borderId="0" xfId="57" applyFont="1">
      <alignment/>
      <protection/>
    </xf>
    <xf numFmtId="0" fontId="5" fillId="0" borderId="0" xfId="57" applyFont="1">
      <alignment/>
      <protection/>
    </xf>
    <xf numFmtId="0" fontId="3" fillId="0" borderId="0" xfId="57" applyFont="1" applyAlignment="1">
      <alignment horizontal="center"/>
      <protection/>
    </xf>
    <xf numFmtId="0" fontId="3" fillId="0" borderId="0" xfId="57" applyFont="1">
      <alignment/>
      <protection/>
    </xf>
    <xf numFmtId="0" fontId="4" fillId="0" borderId="0" xfId="57" applyFont="1" applyFill="1">
      <alignment/>
      <protection/>
    </xf>
    <xf numFmtId="0" fontId="6" fillId="0" borderId="0" xfId="57" applyFont="1">
      <alignment/>
      <protection/>
    </xf>
    <xf numFmtId="0" fontId="7" fillId="0" borderId="0" xfId="57" applyFont="1">
      <alignment/>
      <protection/>
    </xf>
    <xf numFmtId="0" fontId="6" fillId="0" borderId="0" xfId="57" applyFont="1" applyAlignment="1">
      <alignment horizontal="center"/>
      <protection/>
    </xf>
    <xf numFmtId="3" fontId="3" fillId="0" borderId="0" xfId="57" applyNumberFormat="1" applyFont="1" applyAlignment="1">
      <alignment horizontal="center"/>
      <protection/>
    </xf>
    <xf numFmtId="0" fontId="8" fillId="0" borderId="0" xfId="57" applyFont="1" applyAlignment="1">
      <alignment horizontal="center"/>
      <protection/>
    </xf>
    <xf numFmtId="0" fontId="9" fillId="0" borderId="10" xfId="57" applyFont="1" applyBorder="1">
      <alignment/>
      <protection/>
    </xf>
    <xf numFmtId="0" fontId="9" fillId="0" borderId="0" xfId="57" applyFont="1" applyBorder="1" applyAlignment="1">
      <alignment/>
      <protection/>
    </xf>
    <xf numFmtId="0" fontId="8" fillId="0" borderId="0" xfId="57" applyFont="1">
      <alignment/>
      <protection/>
    </xf>
    <xf numFmtId="0" fontId="5" fillId="0" borderId="11" xfId="57" applyFont="1" applyBorder="1">
      <alignment/>
      <protection/>
    </xf>
    <xf numFmtId="0" fontId="5" fillId="0" borderId="12" xfId="57" applyFont="1" applyBorder="1" applyAlignment="1">
      <alignment horizontal="center"/>
      <protection/>
    </xf>
    <xf numFmtId="0" fontId="11" fillId="0" borderId="13" xfId="57" applyFont="1" applyBorder="1" applyAlignment="1">
      <alignment horizontal="center"/>
      <protection/>
    </xf>
    <xf numFmtId="0" fontId="11" fillId="0" borderId="12" xfId="57" applyFont="1" applyBorder="1" applyAlignment="1">
      <alignment horizontal="center"/>
      <protection/>
    </xf>
    <xf numFmtId="0" fontId="5" fillId="0" borderId="14" xfId="57" applyFont="1" applyFill="1" applyBorder="1" applyAlignment="1">
      <alignment horizontal="center"/>
      <protection/>
    </xf>
    <xf numFmtId="0" fontId="5" fillId="0" borderId="0" xfId="57" applyFont="1" applyBorder="1">
      <alignment/>
      <protection/>
    </xf>
    <xf numFmtId="164" fontId="5" fillId="0" borderId="11" xfId="57" applyNumberFormat="1" applyFont="1" applyBorder="1">
      <alignment/>
      <protection/>
    </xf>
    <xf numFmtId="164" fontId="5" fillId="0" borderId="15" xfId="57" applyNumberFormat="1" applyFont="1" applyBorder="1" applyAlignment="1">
      <alignment horizontal="center"/>
      <protection/>
    </xf>
    <xf numFmtId="164" fontId="5" fillId="0" borderId="16" xfId="57" applyNumberFormat="1" applyFont="1" applyBorder="1" applyAlignment="1">
      <alignment horizontal="center"/>
      <protection/>
    </xf>
    <xf numFmtId="164" fontId="5" fillId="0" borderId="17" xfId="57" applyNumberFormat="1" applyFont="1" applyFill="1" applyBorder="1" applyAlignment="1">
      <alignment horizontal="center"/>
      <protection/>
    </xf>
    <xf numFmtId="164" fontId="5" fillId="0" borderId="0" xfId="57" applyNumberFormat="1" applyFont="1" applyBorder="1">
      <alignment/>
      <protection/>
    </xf>
    <xf numFmtId="164" fontId="5" fillId="0" borderId="0" xfId="57" applyNumberFormat="1" applyFont="1">
      <alignment/>
      <protection/>
    </xf>
    <xf numFmtId="0" fontId="5" fillId="0" borderId="12" xfId="57" applyFont="1" applyBorder="1">
      <alignment/>
      <protection/>
    </xf>
    <xf numFmtId="3" fontId="3" fillId="0" borderId="18" xfId="57" applyNumberFormat="1" applyFont="1" applyFill="1" applyBorder="1" applyAlignment="1">
      <alignment horizontal="right"/>
      <protection/>
    </xf>
    <xf numFmtId="0" fontId="3" fillId="0" borderId="0" xfId="57" applyFont="1" applyBorder="1">
      <alignment/>
      <protection/>
    </xf>
    <xf numFmtId="0" fontId="5" fillId="0" borderId="19" xfId="57" applyFont="1" applyBorder="1">
      <alignment/>
      <protection/>
    </xf>
    <xf numFmtId="3" fontId="3" fillId="0" borderId="20" xfId="57" applyNumberFormat="1" applyFont="1" applyFill="1" applyBorder="1" applyAlignment="1">
      <alignment horizontal="right"/>
      <protection/>
    </xf>
    <xf numFmtId="0" fontId="5" fillId="0" borderId="21" xfId="57" applyFont="1" applyBorder="1">
      <alignment/>
      <protection/>
    </xf>
    <xf numFmtId="3" fontId="13" fillId="0" borderId="20" xfId="57" applyNumberFormat="1" applyFont="1" applyFill="1" applyBorder="1" applyAlignment="1">
      <alignment horizontal="right"/>
      <protection/>
    </xf>
    <xf numFmtId="0" fontId="5" fillId="0" borderId="15" xfId="57" applyFont="1" applyBorder="1" applyAlignment="1">
      <alignment horizontal="center"/>
      <protection/>
    </xf>
    <xf numFmtId="3" fontId="3" fillId="0" borderId="15" xfId="57" applyNumberFormat="1" applyFont="1" applyBorder="1" applyAlignment="1">
      <alignment/>
      <protection/>
    </xf>
    <xf numFmtId="3" fontId="3" fillId="0" borderId="16" xfId="57" applyNumberFormat="1" applyFont="1" applyBorder="1" applyAlignment="1">
      <alignment/>
      <protection/>
    </xf>
    <xf numFmtId="3" fontId="3" fillId="0" borderId="19" xfId="57" applyNumberFormat="1" applyFont="1" applyBorder="1" applyAlignment="1">
      <alignment/>
      <protection/>
    </xf>
    <xf numFmtId="0" fontId="5" fillId="0" borderId="22" xfId="57" applyFont="1" applyBorder="1">
      <alignment/>
      <protection/>
    </xf>
    <xf numFmtId="3" fontId="45" fillId="0" borderId="16" xfId="57" applyNumberFormat="1" applyFont="1" applyBorder="1" applyAlignment="1">
      <alignment horizontal="center"/>
      <protection/>
    </xf>
    <xf numFmtId="3" fontId="3" fillId="0" borderId="16" xfId="57" applyNumberFormat="1" applyFont="1" applyBorder="1" applyAlignment="1">
      <alignment horizontal="center"/>
      <protection/>
    </xf>
    <xf numFmtId="3" fontId="3" fillId="0" borderId="0" xfId="57" applyNumberFormat="1" applyFont="1" applyBorder="1" applyAlignment="1">
      <alignment horizontal="center"/>
      <protection/>
    </xf>
    <xf numFmtId="0" fontId="5" fillId="0" borderId="0" xfId="57" applyFont="1" applyAlignment="1">
      <alignment horizontal="center"/>
      <protection/>
    </xf>
    <xf numFmtId="164" fontId="5" fillId="0" borderId="0" xfId="57" applyNumberFormat="1" applyFont="1" applyAlignment="1">
      <alignment horizontal="center"/>
      <protection/>
    </xf>
    <xf numFmtId="3" fontId="3" fillId="0" borderId="21" xfId="57" applyNumberFormat="1" applyFont="1" applyFill="1" applyBorder="1" applyAlignment="1">
      <alignment/>
      <protection/>
    </xf>
    <xf numFmtId="3" fontId="3" fillId="0" borderId="0" xfId="57" applyNumberFormat="1" applyFont="1" applyFill="1" applyBorder="1" applyAlignment="1">
      <alignment/>
      <protection/>
    </xf>
    <xf numFmtId="3" fontId="3" fillId="0" borderId="19" xfId="57" applyNumberFormat="1" applyFont="1" applyFill="1" applyBorder="1" applyAlignment="1">
      <alignment horizontal="right"/>
      <protection/>
    </xf>
    <xf numFmtId="3" fontId="3" fillId="0" borderId="19" xfId="57" applyNumberFormat="1" applyFont="1" applyFill="1" applyBorder="1" applyAlignment="1">
      <alignment/>
      <protection/>
    </xf>
    <xf numFmtId="3" fontId="3" fillId="0" borderId="23" xfId="57" applyNumberFormat="1" applyFont="1" applyFill="1" applyBorder="1" applyAlignment="1">
      <alignment/>
      <protection/>
    </xf>
    <xf numFmtId="3" fontId="13" fillId="0" borderId="19" xfId="57" applyNumberFormat="1" applyFont="1" applyFill="1" applyBorder="1" applyAlignment="1">
      <alignment horizontal="right"/>
      <protection/>
    </xf>
    <xf numFmtId="3" fontId="3" fillId="0" borderId="24" xfId="57" applyNumberFormat="1" applyFont="1" applyBorder="1" applyAlignment="1">
      <alignment/>
      <protection/>
    </xf>
    <xf numFmtId="3" fontId="3" fillId="0" borderId="17" xfId="57" applyNumberFormat="1" applyFont="1" applyBorder="1" applyAlignment="1">
      <alignment horizontal="center"/>
      <protection/>
    </xf>
    <xf numFmtId="3" fontId="13" fillId="0" borderId="19" xfId="57" applyNumberFormat="1" applyFont="1" applyFill="1" applyBorder="1" applyAlignment="1">
      <alignment/>
      <protection/>
    </xf>
    <xf numFmtId="3" fontId="13" fillId="0" borderId="23" xfId="57" applyNumberFormat="1" applyFont="1" applyFill="1" applyBorder="1" applyAlignment="1">
      <alignment/>
      <protection/>
    </xf>
    <xf numFmtId="3" fontId="12" fillId="33" borderId="21" xfId="57" applyNumberFormat="1" applyFont="1" applyFill="1" applyBorder="1" applyAlignment="1">
      <alignment horizontal="right"/>
      <protection/>
    </xf>
    <xf numFmtId="3" fontId="12" fillId="33" borderId="0" xfId="57" applyNumberFormat="1" applyFont="1" applyFill="1" applyBorder="1" applyAlignment="1">
      <alignment horizontal="right"/>
      <protection/>
    </xf>
    <xf numFmtId="3" fontId="12" fillId="33" borderId="19" xfId="57" applyNumberFormat="1" applyFont="1" applyFill="1" applyBorder="1" applyAlignment="1">
      <alignment horizontal="right"/>
      <protection/>
    </xf>
    <xf numFmtId="3" fontId="12" fillId="33" borderId="12" xfId="57" applyNumberFormat="1" applyFont="1" applyFill="1" applyBorder="1" applyAlignment="1">
      <alignment horizontal="right"/>
      <protection/>
    </xf>
    <xf numFmtId="3" fontId="12" fillId="33" borderId="10" xfId="57" applyNumberFormat="1" applyFont="1" applyFill="1" applyBorder="1" applyAlignment="1">
      <alignment horizontal="right"/>
      <protection/>
    </xf>
    <xf numFmtId="3" fontId="14" fillId="33" borderId="19" xfId="57" applyNumberFormat="1" applyFont="1" applyFill="1" applyBorder="1" applyAlignment="1">
      <alignment horizontal="right"/>
      <protection/>
    </xf>
    <xf numFmtId="3" fontId="14" fillId="33" borderId="23" xfId="57" applyNumberFormat="1" applyFont="1" applyFill="1" applyBorder="1" applyAlignment="1">
      <alignment horizontal="right"/>
      <protection/>
    </xf>
    <xf numFmtId="3" fontId="14" fillId="33" borderId="24" xfId="57" applyNumberFormat="1" applyFont="1" applyFill="1" applyBorder="1" applyAlignment="1">
      <alignment horizontal="right"/>
      <protection/>
    </xf>
    <xf numFmtId="3" fontId="12" fillId="33" borderId="21" xfId="57" applyNumberFormat="1" applyFont="1" applyFill="1" applyBorder="1" applyAlignment="1">
      <alignment/>
      <protection/>
    </xf>
    <xf numFmtId="3" fontId="12" fillId="33" borderId="19" xfId="57" applyNumberFormat="1" applyFont="1" applyFill="1" applyBorder="1" applyAlignment="1">
      <alignment/>
      <protection/>
    </xf>
    <xf numFmtId="3" fontId="14" fillId="33" borderId="19" xfId="57" applyNumberFormat="1" applyFont="1" applyFill="1" applyBorder="1" applyAlignment="1">
      <alignment/>
      <protection/>
    </xf>
    <xf numFmtId="0" fontId="9" fillId="0" borderId="13" xfId="57" applyFont="1" applyBorder="1" applyAlignment="1">
      <alignment horizontal="center"/>
      <protection/>
    </xf>
    <xf numFmtId="0" fontId="9" fillId="0" borderId="14" xfId="57"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M\2012\SI%20Budget\2012%20Cap%20Red\Heat%20Map%202012%20Level%204%20Cap%20Red%2020120322%20r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vel 4"/>
      <sheetName val="Level 3"/>
      <sheetName val="Level 2"/>
      <sheetName val="Level 1"/>
      <sheetName val="Key"/>
      <sheetName val="2012 Plan List"/>
      <sheetName val="Targets"/>
      <sheetName val="2012 ACLM Budget Re"/>
      <sheetName val="2012 DP Budget Rev"/>
      <sheetName val="9-26-11 Mtg"/>
      <sheetName val="Definitions"/>
      <sheetName val="Action Plan"/>
      <sheetName val="2012 Rollup Schedule"/>
      <sheetName val="Labor Activity Plan"/>
      <sheetName val="Labor %"/>
      <sheetName val="Buller Opinion"/>
      <sheetName val="Sheet1"/>
      <sheetName val="O&amp;M Cuts"/>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U53"/>
  <sheetViews>
    <sheetView tabSelected="1" view="pageBreakPreview" zoomScale="80" zoomScaleNormal="85" zoomScaleSheetLayoutView="80" zoomScalePageLayoutView="0" workbookViewId="0" topLeftCell="A1">
      <selection activeCell="P2" sqref="P2"/>
    </sheetView>
  </sheetViews>
  <sheetFormatPr defaultColWidth="9.140625" defaultRowHeight="12.75"/>
  <cols>
    <col min="1" max="1" width="4.7109375" style="4" customWidth="1"/>
    <col min="2" max="2" width="20.8515625" style="2" customWidth="1"/>
    <col min="3" max="3" width="14.57421875" style="3" customWidth="1"/>
    <col min="4" max="16" width="14.7109375" style="3" customWidth="1"/>
    <col min="17" max="17" width="15.28125" style="4" bestFit="1" customWidth="1"/>
    <col min="18" max="18" width="10.28125" style="4" bestFit="1" customWidth="1"/>
    <col min="19" max="16384" width="9.140625" style="4" customWidth="1"/>
  </cols>
  <sheetData>
    <row r="1" spans="1:16" ht="20.25">
      <c r="A1" s="1" t="s">
        <v>0</v>
      </c>
      <c r="P1" s="3" t="s">
        <v>22</v>
      </c>
    </row>
    <row r="3" ht="20.25">
      <c r="A3" s="5" t="s">
        <v>1</v>
      </c>
    </row>
    <row r="4" ht="13.5" customHeight="1"/>
    <row r="6" spans="2:16" s="6" customFormat="1" ht="15.75">
      <c r="B6" s="7" t="s">
        <v>2</v>
      </c>
      <c r="C6" s="8"/>
      <c r="D6" s="8"/>
      <c r="E6" s="8"/>
      <c r="F6" s="8"/>
      <c r="G6" s="8"/>
      <c r="H6" s="8"/>
      <c r="I6" s="8"/>
      <c r="J6" s="8"/>
      <c r="K6" s="8"/>
      <c r="L6" s="8"/>
      <c r="M6" s="8"/>
      <c r="N6" s="8"/>
      <c r="O6" s="8"/>
      <c r="P6" s="8"/>
    </row>
    <row r="7" spans="4:16" ht="12.75">
      <c r="D7" s="9"/>
      <c r="E7" s="9"/>
      <c r="F7" s="9"/>
      <c r="G7" s="9"/>
      <c r="H7" s="9"/>
      <c r="I7" s="9"/>
      <c r="J7" s="9"/>
      <c r="K7" s="9"/>
      <c r="L7" s="9"/>
      <c r="M7" s="9"/>
      <c r="N7" s="9"/>
      <c r="O7" s="9"/>
      <c r="P7" s="9"/>
    </row>
    <row r="8" ht="12.75">
      <c r="O8" s="9"/>
    </row>
    <row r="9" spans="1:21" s="13" customFormat="1" ht="15">
      <c r="A9" s="10"/>
      <c r="B9" s="11"/>
      <c r="C9" s="64" t="s">
        <v>3</v>
      </c>
      <c r="D9" s="64"/>
      <c r="E9" s="64"/>
      <c r="F9" s="64"/>
      <c r="G9" s="64"/>
      <c r="H9" s="64"/>
      <c r="I9" s="64"/>
      <c r="J9" s="64"/>
      <c r="K9" s="64"/>
      <c r="L9" s="64"/>
      <c r="M9" s="64"/>
      <c r="N9" s="64"/>
      <c r="O9" s="64"/>
      <c r="P9" s="65"/>
      <c r="Q9" s="12"/>
      <c r="R9" s="12"/>
      <c r="S9" s="12"/>
      <c r="T9" s="12"/>
      <c r="U9" s="12"/>
    </row>
    <row r="10" spans="1:21" s="2" customFormat="1" ht="12.75">
      <c r="A10" s="3" t="s">
        <v>4</v>
      </c>
      <c r="B10" s="14"/>
      <c r="C10" s="15" t="s">
        <v>5</v>
      </c>
      <c r="D10" s="16"/>
      <c r="E10" s="17"/>
      <c r="F10" s="16"/>
      <c r="G10" s="17"/>
      <c r="H10" s="16"/>
      <c r="I10" s="17"/>
      <c r="J10" s="16"/>
      <c r="K10" s="17"/>
      <c r="L10" s="16"/>
      <c r="M10" s="17"/>
      <c r="N10" s="16"/>
      <c r="O10" s="15" t="s">
        <v>5</v>
      </c>
      <c r="P10" s="18" t="s">
        <v>6</v>
      </c>
      <c r="Q10" s="19"/>
      <c r="R10" s="19"/>
      <c r="S10" s="19"/>
      <c r="T10" s="19"/>
      <c r="U10" s="19"/>
    </row>
    <row r="11" spans="1:21" s="25" customFormat="1" ht="12.75">
      <c r="A11" s="3" t="s">
        <v>7</v>
      </c>
      <c r="B11" s="20"/>
      <c r="C11" s="21">
        <v>43070</v>
      </c>
      <c r="D11" s="22">
        <v>43101</v>
      </c>
      <c r="E11" s="21">
        <v>43132</v>
      </c>
      <c r="F11" s="22">
        <v>43160</v>
      </c>
      <c r="G11" s="21">
        <v>43191</v>
      </c>
      <c r="H11" s="22">
        <v>43221</v>
      </c>
      <c r="I11" s="21">
        <v>43252</v>
      </c>
      <c r="J11" s="22">
        <v>43282</v>
      </c>
      <c r="K11" s="21">
        <v>43313</v>
      </c>
      <c r="L11" s="22">
        <v>43344</v>
      </c>
      <c r="M11" s="21">
        <v>43374</v>
      </c>
      <c r="N11" s="22">
        <v>43405</v>
      </c>
      <c r="O11" s="21">
        <v>43435</v>
      </c>
      <c r="P11" s="23" t="s">
        <v>8</v>
      </c>
      <c r="Q11" s="24"/>
      <c r="R11" s="24"/>
      <c r="S11" s="24"/>
      <c r="T11" s="24"/>
      <c r="U11" s="24"/>
    </row>
    <row r="12" spans="1:21" ht="12.75">
      <c r="A12" s="3">
        <v>1</v>
      </c>
      <c r="B12" s="26" t="s">
        <v>9</v>
      </c>
      <c r="C12" s="53">
        <v>174299390.79999998</v>
      </c>
      <c r="D12" s="54">
        <v>174351478.52</v>
      </c>
      <c r="E12" s="53">
        <v>175285508.26000002</v>
      </c>
      <c r="F12" s="53">
        <v>176080572.88000003</v>
      </c>
      <c r="G12" s="53">
        <v>177244011.46</v>
      </c>
      <c r="H12" s="53">
        <v>177574414.02</v>
      </c>
      <c r="I12" s="53">
        <v>171928957.08</v>
      </c>
      <c r="J12" s="53">
        <v>174199962.45000002</v>
      </c>
      <c r="K12" s="55">
        <v>174849186.64</v>
      </c>
      <c r="L12" s="55">
        <v>175498410.83</v>
      </c>
      <c r="M12" s="55">
        <v>176147635.02</v>
      </c>
      <c r="N12" s="55">
        <v>176796859.21</v>
      </c>
      <c r="O12" s="55">
        <v>177446083.4</v>
      </c>
      <c r="P12" s="27">
        <f aca="true" t="shared" si="0" ref="P12:P17">AVERAGE(C12:O12)</f>
        <v>175515574.65923077</v>
      </c>
      <c r="Q12" s="28"/>
      <c r="R12" s="28"/>
      <c r="S12" s="28"/>
      <c r="T12" s="28"/>
      <c r="U12" s="28"/>
    </row>
    <row r="13" spans="1:21" ht="12.75">
      <c r="A13" s="3">
        <f aca="true" t="shared" si="1" ref="A13:A18">A12+1</f>
        <v>2</v>
      </c>
      <c r="B13" s="29" t="s">
        <v>10</v>
      </c>
      <c r="C13" s="55">
        <v>386674239.18999994</v>
      </c>
      <c r="D13" s="55">
        <v>386666007.42</v>
      </c>
      <c r="E13" s="55">
        <v>386730451.59</v>
      </c>
      <c r="F13" s="55">
        <v>386953990.29</v>
      </c>
      <c r="G13" s="55">
        <v>388467908.6500001</v>
      </c>
      <c r="H13" s="55">
        <v>388698306.51</v>
      </c>
      <c r="I13" s="55">
        <v>389036850.45</v>
      </c>
      <c r="J13" s="55">
        <v>389071913.31</v>
      </c>
      <c r="K13" s="55">
        <v>389199423.9</v>
      </c>
      <c r="L13" s="55">
        <v>389326934.49</v>
      </c>
      <c r="M13" s="55">
        <v>389454445.08</v>
      </c>
      <c r="N13" s="55">
        <v>389581955.67</v>
      </c>
      <c r="O13" s="55">
        <v>389709466.26</v>
      </c>
      <c r="P13" s="30">
        <f t="shared" si="0"/>
        <v>388428607.1392307</v>
      </c>
      <c r="Q13" s="28"/>
      <c r="R13" s="28"/>
      <c r="S13" s="28"/>
      <c r="T13" s="28"/>
      <c r="U13" s="28"/>
    </row>
    <row r="14" spans="1:21" ht="12.75">
      <c r="A14" s="3">
        <f t="shared" si="1"/>
        <v>3</v>
      </c>
      <c r="B14" s="31" t="s">
        <v>11</v>
      </c>
      <c r="C14" s="53">
        <v>3389240337.1600003</v>
      </c>
      <c r="D14" s="53">
        <v>3477008419.48</v>
      </c>
      <c r="E14" s="53">
        <v>3582565280.9799995</v>
      </c>
      <c r="F14" s="53">
        <v>3673699763.32</v>
      </c>
      <c r="G14" s="53">
        <v>3672340937.18</v>
      </c>
      <c r="H14" s="53">
        <v>3676278308.91</v>
      </c>
      <c r="I14" s="53">
        <v>3678994232.71</v>
      </c>
      <c r="J14" s="53">
        <v>3680343142.33</v>
      </c>
      <c r="K14" s="55">
        <v>3686229047.78</v>
      </c>
      <c r="L14" s="55">
        <v>3979015142.12</v>
      </c>
      <c r="M14" s="55">
        <v>3984901047.57</v>
      </c>
      <c r="N14" s="55">
        <v>3990786953.03</v>
      </c>
      <c r="O14" s="55">
        <v>3996672858.48</v>
      </c>
      <c r="P14" s="27">
        <f t="shared" si="0"/>
        <v>3728313497.773077</v>
      </c>
      <c r="Q14" s="28"/>
      <c r="R14" s="28"/>
      <c r="S14" s="28"/>
      <c r="T14" s="28"/>
      <c r="U14" s="28"/>
    </row>
    <row r="15" spans="1:21" ht="12.75">
      <c r="A15" s="3">
        <f t="shared" si="1"/>
        <v>4</v>
      </c>
      <c r="B15" s="29" t="s">
        <v>12</v>
      </c>
      <c r="C15" s="55">
        <v>2621320670.859999</v>
      </c>
      <c r="D15" s="55">
        <v>2625700583.6899996</v>
      </c>
      <c r="E15" s="55">
        <v>2748773119.24</v>
      </c>
      <c r="F15" s="55">
        <v>2750273792.0299997</v>
      </c>
      <c r="G15" s="55">
        <v>2758303993.0899997</v>
      </c>
      <c r="H15" s="55">
        <v>2769397310.3699994</v>
      </c>
      <c r="I15" s="55">
        <v>2773258554.4699993</v>
      </c>
      <c r="J15" s="55">
        <v>2776129230.3899994</v>
      </c>
      <c r="K15" s="55">
        <v>2782751416.22</v>
      </c>
      <c r="L15" s="55">
        <v>2783976450.04</v>
      </c>
      <c r="M15" s="55">
        <v>2785201483.87</v>
      </c>
      <c r="N15" s="55">
        <v>2786426517.69</v>
      </c>
      <c r="O15" s="55">
        <v>2787651551.52</v>
      </c>
      <c r="P15" s="30">
        <f t="shared" si="0"/>
        <v>2749935744.113846</v>
      </c>
      <c r="Q15" s="28"/>
      <c r="R15" s="28"/>
      <c r="S15" s="28"/>
      <c r="T15" s="28"/>
      <c r="U15" s="28"/>
    </row>
    <row r="16" spans="1:21" ht="12.75">
      <c r="A16" s="3">
        <f t="shared" si="1"/>
        <v>5</v>
      </c>
      <c r="B16" s="31" t="s">
        <v>13</v>
      </c>
      <c r="C16" s="53">
        <v>4050774050.3</v>
      </c>
      <c r="D16" s="54">
        <v>4059292104.1600003</v>
      </c>
      <c r="E16" s="56">
        <v>4061787412.4800005</v>
      </c>
      <c r="F16" s="54">
        <v>4074170831.88</v>
      </c>
      <c r="G16" s="56">
        <v>4089020980.8</v>
      </c>
      <c r="H16" s="54">
        <v>4104157298.1800003</v>
      </c>
      <c r="I16" s="57">
        <v>4119688633.4000006</v>
      </c>
      <c r="J16" s="57">
        <v>4133041803.8</v>
      </c>
      <c r="K16" s="55">
        <v>4146730449.11</v>
      </c>
      <c r="L16" s="55">
        <v>4160419094.43</v>
      </c>
      <c r="M16" s="55">
        <v>4174107739.74</v>
      </c>
      <c r="N16" s="55">
        <v>4187796385.06</v>
      </c>
      <c r="O16" s="55">
        <v>4201485030.37</v>
      </c>
      <c r="P16" s="27">
        <f t="shared" si="0"/>
        <v>4120190139.516154</v>
      </c>
      <c r="Q16" s="28"/>
      <c r="R16" s="28"/>
      <c r="S16" s="28"/>
      <c r="T16" s="28"/>
      <c r="U16" s="28"/>
    </row>
    <row r="17" spans="1:21" ht="12.75">
      <c r="A17" s="3">
        <f t="shared" si="1"/>
        <v>6</v>
      </c>
      <c r="B17" s="29" t="s">
        <v>14</v>
      </c>
      <c r="C17" s="58">
        <v>410244240.57000005</v>
      </c>
      <c r="D17" s="59">
        <v>402121344</v>
      </c>
      <c r="E17" s="58">
        <v>402735090.82000005</v>
      </c>
      <c r="F17" s="59">
        <v>404424499.44</v>
      </c>
      <c r="G17" s="58">
        <v>405940621.65000004</v>
      </c>
      <c r="H17" s="59">
        <v>400120302.62000006</v>
      </c>
      <c r="I17" s="60">
        <v>401898002.9200001</v>
      </c>
      <c r="J17" s="60">
        <v>401504964.17</v>
      </c>
      <c r="K17" s="58">
        <v>403586052.09</v>
      </c>
      <c r="L17" s="58">
        <v>405667140</v>
      </c>
      <c r="M17" s="58">
        <v>407748227.92</v>
      </c>
      <c r="N17" s="58">
        <v>409829315.83</v>
      </c>
      <c r="O17" s="58">
        <v>411910403.75</v>
      </c>
      <c r="P17" s="32">
        <f t="shared" si="0"/>
        <v>405210015.82923084</v>
      </c>
      <c r="Q17" s="28"/>
      <c r="R17" s="28"/>
      <c r="S17" s="28"/>
      <c r="T17" s="28"/>
      <c r="U17" s="28"/>
    </row>
    <row r="18" spans="1:21" ht="12.75">
      <c r="A18" s="3">
        <f t="shared" si="1"/>
        <v>7</v>
      </c>
      <c r="B18" s="33" t="s">
        <v>15</v>
      </c>
      <c r="C18" s="34">
        <f>SUM(C12:C17)</f>
        <v>11032552928.88</v>
      </c>
      <c r="D18" s="35">
        <f aca="true" t="shared" si="2" ref="D18:P18">SUM(D12:D17)</f>
        <v>11125139937.27</v>
      </c>
      <c r="E18" s="34">
        <f t="shared" si="2"/>
        <v>11357876863.369999</v>
      </c>
      <c r="F18" s="35">
        <f t="shared" si="2"/>
        <v>11465603449.840002</v>
      </c>
      <c r="G18" s="34">
        <f t="shared" si="2"/>
        <v>11491318452.83</v>
      </c>
      <c r="H18" s="35">
        <f t="shared" si="2"/>
        <v>11516225940.61</v>
      </c>
      <c r="I18" s="34">
        <f t="shared" si="2"/>
        <v>11534805231.03</v>
      </c>
      <c r="J18" s="35">
        <f t="shared" si="2"/>
        <v>11554291016.449999</v>
      </c>
      <c r="K18" s="36">
        <f t="shared" si="2"/>
        <v>11583345575.74</v>
      </c>
      <c r="L18" s="35">
        <f t="shared" si="2"/>
        <v>11893903171.91</v>
      </c>
      <c r="M18" s="34">
        <f t="shared" si="2"/>
        <v>11917560579.199999</v>
      </c>
      <c r="N18" s="35">
        <f t="shared" si="2"/>
        <v>11941217986.49</v>
      </c>
      <c r="O18" s="34">
        <f t="shared" si="2"/>
        <v>11964875393.779999</v>
      </c>
      <c r="P18" s="35">
        <f t="shared" si="2"/>
        <v>11567593579.03077</v>
      </c>
      <c r="Q18" s="28"/>
      <c r="R18" s="28"/>
      <c r="S18" s="28"/>
      <c r="T18" s="28"/>
      <c r="U18" s="28"/>
    </row>
    <row r="19" spans="1:21" ht="12.75">
      <c r="A19" s="3"/>
      <c r="B19" s="37"/>
      <c r="C19" s="38"/>
      <c r="D19" s="38"/>
      <c r="E19" s="38"/>
      <c r="F19" s="38"/>
      <c r="G19" s="38"/>
      <c r="H19" s="38"/>
      <c r="I19" s="38"/>
      <c r="J19" s="38"/>
      <c r="K19" s="39"/>
      <c r="L19" s="39"/>
      <c r="M19" s="39"/>
      <c r="N19" s="39"/>
      <c r="O19" s="39"/>
      <c r="P19" s="39"/>
      <c r="Q19" s="28"/>
      <c r="R19" s="28"/>
      <c r="S19" s="28"/>
      <c r="T19" s="28"/>
      <c r="U19" s="28"/>
    </row>
    <row r="20" spans="1:21" ht="12.75">
      <c r="A20" s="3"/>
      <c r="B20" s="19"/>
      <c r="C20" s="40"/>
      <c r="D20" s="40"/>
      <c r="E20" s="40"/>
      <c r="F20" s="40"/>
      <c r="G20" s="40"/>
      <c r="H20" s="40"/>
      <c r="I20" s="40"/>
      <c r="J20" s="40"/>
      <c r="K20" s="40"/>
      <c r="L20" s="40"/>
      <c r="M20" s="40"/>
      <c r="N20" s="40"/>
      <c r="O20" s="40"/>
      <c r="P20" s="40"/>
      <c r="Q20" s="28"/>
      <c r="R20" s="28"/>
      <c r="S20" s="28"/>
      <c r="T20" s="28"/>
      <c r="U20" s="28"/>
    </row>
    <row r="21" spans="1:21" ht="12.75">
      <c r="A21" s="3"/>
      <c r="C21" s="9"/>
      <c r="D21" s="9"/>
      <c r="E21" s="9"/>
      <c r="F21" s="9"/>
      <c r="G21" s="9"/>
      <c r="H21" s="9"/>
      <c r="I21" s="9"/>
      <c r="J21" s="9"/>
      <c r="K21" s="9"/>
      <c r="L21" s="9"/>
      <c r="M21" s="9"/>
      <c r="N21" s="9"/>
      <c r="O21" s="9"/>
      <c r="P21" s="9"/>
      <c r="Q21" s="28"/>
      <c r="R21" s="28"/>
      <c r="S21" s="28"/>
      <c r="T21" s="28"/>
      <c r="U21" s="28"/>
    </row>
    <row r="22" spans="1:21" s="13" customFormat="1" ht="15">
      <c r="A22" s="10"/>
      <c r="B22" s="11"/>
      <c r="C22" s="64" t="s">
        <v>16</v>
      </c>
      <c r="D22" s="64"/>
      <c r="E22" s="64"/>
      <c r="F22" s="64"/>
      <c r="G22" s="64"/>
      <c r="H22" s="64"/>
      <c r="I22" s="64"/>
      <c r="J22" s="64"/>
      <c r="K22" s="64"/>
      <c r="L22" s="64"/>
      <c r="M22" s="64"/>
      <c r="N22" s="64"/>
      <c r="O22" s="64"/>
      <c r="P22" s="65"/>
      <c r="Q22" s="12"/>
      <c r="R22" s="12"/>
      <c r="S22" s="12"/>
      <c r="T22" s="12"/>
      <c r="U22" s="12"/>
    </row>
    <row r="23" spans="1:21" s="2" customFormat="1" ht="12.75">
      <c r="A23" s="41"/>
      <c r="B23" s="14"/>
      <c r="C23" s="15" t="s">
        <v>5</v>
      </c>
      <c r="D23" s="16"/>
      <c r="E23" s="17"/>
      <c r="F23" s="16"/>
      <c r="G23" s="17"/>
      <c r="H23" s="16"/>
      <c r="I23" s="17"/>
      <c r="J23" s="16"/>
      <c r="K23" s="17"/>
      <c r="L23" s="16"/>
      <c r="M23" s="17"/>
      <c r="N23" s="16"/>
      <c r="O23" s="15" t="s">
        <v>5</v>
      </c>
      <c r="P23" s="18" t="s">
        <v>6</v>
      </c>
      <c r="Q23" s="19"/>
      <c r="R23" s="19"/>
      <c r="S23" s="19"/>
      <c r="T23" s="19"/>
      <c r="U23" s="19"/>
    </row>
    <row r="24" spans="1:21" s="25" customFormat="1" ht="12.75">
      <c r="A24" s="42"/>
      <c r="B24" s="20"/>
      <c r="C24" s="21">
        <f>C11</f>
        <v>43070</v>
      </c>
      <c r="D24" s="21">
        <f aca="true" t="shared" si="3" ref="D24:O24">D11</f>
        <v>43101</v>
      </c>
      <c r="E24" s="21">
        <f t="shared" si="3"/>
        <v>43132</v>
      </c>
      <c r="F24" s="21">
        <f t="shared" si="3"/>
        <v>43160</v>
      </c>
      <c r="G24" s="21">
        <f t="shared" si="3"/>
        <v>43191</v>
      </c>
      <c r="H24" s="21">
        <f t="shared" si="3"/>
        <v>43221</v>
      </c>
      <c r="I24" s="21">
        <f t="shared" si="3"/>
        <v>43252</v>
      </c>
      <c r="J24" s="21">
        <f t="shared" si="3"/>
        <v>43282</v>
      </c>
      <c r="K24" s="21">
        <f t="shared" si="3"/>
        <v>43313</v>
      </c>
      <c r="L24" s="21">
        <f t="shared" si="3"/>
        <v>43344</v>
      </c>
      <c r="M24" s="21">
        <f t="shared" si="3"/>
        <v>43374</v>
      </c>
      <c r="N24" s="21">
        <f t="shared" si="3"/>
        <v>43405</v>
      </c>
      <c r="O24" s="21">
        <f t="shared" si="3"/>
        <v>43435</v>
      </c>
      <c r="P24" s="23" t="s">
        <v>8</v>
      </c>
      <c r="Q24" s="24"/>
      <c r="R24" s="24"/>
      <c r="S24" s="24"/>
      <c r="T24" s="24"/>
      <c r="U24" s="24"/>
    </row>
    <row r="25" spans="1:21" ht="12.75">
      <c r="A25" s="3">
        <f>A18+1</f>
        <v>8</v>
      </c>
      <c r="B25" s="26" t="s">
        <v>9</v>
      </c>
      <c r="C25" s="61">
        <v>135798230.79999998</v>
      </c>
      <c r="D25" s="55">
        <v>136590107.51999998</v>
      </c>
      <c r="E25" s="55">
        <v>137386823.26</v>
      </c>
      <c r="F25" s="55">
        <v>138189626.88</v>
      </c>
      <c r="G25" s="55">
        <v>138957672.45999998</v>
      </c>
      <c r="H25" s="55">
        <v>139763191.01999998</v>
      </c>
      <c r="I25" s="55">
        <v>133476615.07999997</v>
      </c>
      <c r="J25" s="55">
        <v>134258474.45</v>
      </c>
      <c r="K25" s="55">
        <v>134961375.75</v>
      </c>
      <c r="L25" s="55">
        <v>135667190.94</v>
      </c>
      <c r="M25" s="55">
        <v>136375920.04</v>
      </c>
      <c r="N25" s="55">
        <v>137087563.05</v>
      </c>
      <c r="O25" s="55">
        <v>137802119.96</v>
      </c>
      <c r="P25" s="27">
        <f aca="true" t="shared" si="4" ref="P25:P30">AVERAGE(C25:O25)</f>
        <v>136639608.55461538</v>
      </c>
      <c r="Q25" s="28"/>
      <c r="R25" s="28"/>
      <c r="S25" s="28"/>
      <c r="T25" s="28"/>
      <c r="U25" s="28"/>
    </row>
    <row r="26" spans="1:21" ht="12.75">
      <c r="A26" s="3">
        <f aca="true" t="shared" si="5" ref="A26:A31">A25+1</f>
        <v>9</v>
      </c>
      <c r="B26" s="29" t="s">
        <v>10</v>
      </c>
      <c r="C26" s="62">
        <v>140583397.67</v>
      </c>
      <c r="D26" s="55">
        <v>141358451.28</v>
      </c>
      <c r="E26" s="55">
        <v>142167931.82</v>
      </c>
      <c r="F26" s="55">
        <v>142287981.41</v>
      </c>
      <c r="G26" s="55">
        <v>135687285.44</v>
      </c>
      <c r="H26" s="55">
        <v>136043326.6</v>
      </c>
      <c r="I26" s="55">
        <v>137010853.36</v>
      </c>
      <c r="J26" s="55">
        <v>138024240.98</v>
      </c>
      <c r="K26" s="55">
        <v>138937871.99</v>
      </c>
      <c r="L26" s="55">
        <v>139851838.06</v>
      </c>
      <c r="M26" s="55">
        <v>140766139.19</v>
      </c>
      <c r="N26" s="55">
        <v>141680775.38</v>
      </c>
      <c r="O26" s="55">
        <v>142595746.62</v>
      </c>
      <c r="P26" s="30">
        <f t="shared" si="4"/>
        <v>139768910.75384614</v>
      </c>
      <c r="Q26" s="28"/>
      <c r="R26" s="28"/>
      <c r="S26" s="28"/>
      <c r="T26" s="28"/>
      <c r="U26" s="28"/>
    </row>
    <row r="27" spans="1:21" ht="12.75">
      <c r="A27" s="3">
        <f t="shared" si="5"/>
        <v>10</v>
      </c>
      <c r="B27" s="31" t="s">
        <v>11</v>
      </c>
      <c r="C27" s="61">
        <v>1569997319.08</v>
      </c>
      <c r="D27" s="55">
        <v>1576067818.32</v>
      </c>
      <c r="E27" s="55">
        <v>1582237293.24</v>
      </c>
      <c r="F27" s="55">
        <v>1589032287.37</v>
      </c>
      <c r="G27" s="55">
        <v>1595237372.17</v>
      </c>
      <c r="H27" s="55">
        <v>1600861601.87</v>
      </c>
      <c r="I27" s="55">
        <v>1602206945.52</v>
      </c>
      <c r="J27" s="55">
        <v>1608160275.37</v>
      </c>
      <c r="K27" s="55">
        <v>1611319457.36</v>
      </c>
      <c r="L27" s="55">
        <v>1615099992.21</v>
      </c>
      <c r="M27" s="55">
        <v>1618893018.16</v>
      </c>
      <c r="N27" s="55">
        <v>1622698535.23</v>
      </c>
      <c r="O27" s="55">
        <v>1626516543.41</v>
      </c>
      <c r="P27" s="27">
        <f t="shared" si="4"/>
        <v>1601409881.4853845</v>
      </c>
      <c r="Q27" s="28"/>
      <c r="R27" s="28"/>
      <c r="S27" s="28"/>
      <c r="T27" s="28"/>
      <c r="U27" s="28"/>
    </row>
    <row r="28" spans="1:21" ht="12.75">
      <c r="A28" s="3">
        <f t="shared" si="5"/>
        <v>11</v>
      </c>
      <c r="B28" s="29" t="s">
        <v>12</v>
      </c>
      <c r="C28" s="62">
        <v>580920261.37</v>
      </c>
      <c r="D28" s="55">
        <v>585012945.5</v>
      </c>
      <c r="E28" s="55">
        <v>588352648.57</v>
      </c>
      <c r="F28" s="55">
        <v>590332439.55</v>
      </c>
      <c r="G28" s="55">
        <v>594476286.12</v>
      </c>
      <c r="H28" s="55">
        <v>598569894.47</v>
      </c>
      <c r="I28" s="55">
        <v>602235690.85</v>
      </c>
      <c r="J28" s="55">
        <v>606916851.2</v>
      </c>
      <c r="K28" s="55">
        <v>611335303.75</v>
      </c>
      <c r="L28" s="55">
        <v>615755791.27</v>
      </c>
      <c r="M28" s="55">
        <v>620178313.76</v>
      </c>
      <c r="N28" s="55">
        <v>624602871.22</v>
      </c>
      <c r="O28" s="55">
        <v>629029463.66</v>
      </c>
      <c r="P28" s="30">
        <f t="shared" si="4"/>
        <v>603670673.9453846</v>
      </c>
      <c r="Q28" s="28"/>
      <c r="R28" s="28"/>
      <c r="S28" s="28"/>
      <c r="T28" s="28"/>
      <c r="U28" s="28"/>
    </row>
    <row r="29" spans="1:21" ht="12.75">
      <c r="A29" s="3">
        <f t="shared" si="5"/>
        <v>12</v>
      </c>
      <c r="B29" s="31" t="s">
        <v>13</v>
      </c>
      <c r="C29" s="61">
        <v>1359161903</v>
      </c>
      <c r="D29" s="55">
        <v>1365185457.76</v>
      </c>
      <c r="E29" s="55">
        <v>1367552682.94</v>
      </c>
      <c r="F29" s="55">
        <v>1373322505.48</v>
      </c>
      <c r="G29" s="55">
        <v>1380575707.27</v>
      </c>
      <c r="H29" s="55">
        <v>1387826607.64</v>
      </c>
      <c r="I29" s="55">
        <v>1394463904.81</v>
      </c>
      <c r="J29" s="55">
        <v>1401133429.41</v>
      </c>
      <c r="K29" s="55">
        <v>1408148772.11</v>
      </c>
      <c r="L29" s="55">
        <v>1415193718.87</v>
      </c>
      <c r="M29" s="55">
        <v>1422268269.7</v>
      </c>
      <c r="N29" s="55">
        <v>1429372424.58</v>
      </c>
      <c r="O29" s="55">
        <v>1436506183.53</v>
      </c>
      <c r="P29" s="27">
        <f t="shared" si="4"/>
        <v>1395439351.3153849</v>
      </c>
      <c r="Q29" s="28"/>
      <c r="R29" s="28"/>
      <c r="S29" s="28"/>
      <c r="T29" s="28"/>
      <c r="U29" s="28"/>
    </row>
    <row r="30" spans="1:21" ht="12.75">
      <c r="A30" s="3">
        <f t="shared" si="5"/>
        <v>13</v>
      </c>
      <c r="B30" s="29" t="s">
        <v>14</v>
      </c>
      <c r="C30" s="63">
        <v>174174283.27</v>
      </c>
      <c r="D30" s="58">
        <v>167804257.32</v>
      </c>
      <c r="E30" s="58">
        <v>169577043.03999996</v>
      </c>
      <c r="F30" s="58">
        <v>171173768.98999998</v>
      </c>
      <c r="G30" s="58">
        <v>172791243.23999998</v>
      </c>
      <c r="H30" s="58">
        <v>165855770.82</v>
      </c>
      <c r="I30" s="58">
        <v>167428553.20999998</v>
      </c>
      <c r="J30" s="58">
        <v>167477987.44</v>
      </c>
      <c r="K30" s="58">
        <v>168856273.01</v>
      </c>
      <c r="L30" s="58">
        <v>170243336.19</v>
      </c>
      <c r="M30" s="58">
        <v>171639176.98</v>
      </c>
      <c r="N30" s="58">
        <v>173043795.38</v>
      </c>
      <c r="O30" s="58">
        <v>174457191.39</v>
      </c>
      <c r="P30" s="32">
        <f t="shared" si="4"/>
        <v>170347898.48307693</v>
      </c>
      <c r="Q30" s="28"/>
      <c r="R30" s="28"/>
      <c r="S30" s="28"/>
      <c r="T30" s="28"/>
      <c r="U30" s="28"/>
    </row>
    <row r="31" spans="1:21" ht="12.75">
      <c r="A31" s="3">
        <f t="shared" si="5"/>
        <v>14</v>
      </c>
      <c r="B31" s="33" t="s">
        <v>15</v>
      </c>
      <c r="C31" s="34">
        <f>SUM(C25:C30)</f>
        <v>3960635395.19</v>
      </c>
      <c r="D31" s="34">
        <f aca="true" t="shared" si="6" ref="D31:P31">SUM(D25:D30)</f>
        <v>3972019037.7000003</v>
      </c>
      <c r="E31" s="34">
        <f t="shared" si="6"/>
        <v>3987274422.87</v>
      </c>
      <c r="F31" s="34">
        <f t="shared" si="6"/>
        <v>4004338609.68</v>
      </c>
      <c r="G31" s="34">
        <f t="shared" si="6"/>
        <v>4017725566.7</v>
      </c>
      <c r="H31" s="34">
        <f t="shared" si="6"/>
        <v>4028920392.4200006</v>
      </c>
      <c r="I31" s="34">
        <f t="shared" si="6"/>
        <v>4036822562.83</v>
      </c>
      <c r="J31" s="34">
        <f t="shared" si="6"/>
        <v>4055971258.85</v>
      </c>
      <c r="K31" s="34">
        <f t="shared" si="6"/>
        <v>4073559053.9700003</v>
      </c>
      <c r="L31" s="34">
        <f t="shared" si="6"/>
        <v>4091811867.54</v>
      </c>
      <c r="M31" s="34">
        <f t="shared" si="6"/>
        <v>4110120837.8300004</v>
      </c>
      <c r="N31" s="34">
        <f t="shared" si="6"/>
        <v>4128485964.84</v>
      </c>
      <c r="O31" s="34">
        <f t="shared" si="6"/>
        <v>4146907248.57</v>
      </c>
      <c r="P31" s="35">
        <f t="shared" si="6"/>
        <v>4047276324.5376925</v>
      </c>
      <c r="Q31" s="28"/>
      <c r="R31" s="28"/>
      <c r="S31" s="28"/>
      <c r="T31" s="28"/>
      <c r="U31" s="28"/>
    </row>
    <row r="32" spans="1:21" ht="12.75">
      <c r="A32" s="3"/>
      <c r="B32" s="37"/>
      <c r="C32" s="38"/>
      <c r="D32" s="38"/>
      <c r="E32" s="38"/>
      <c r="F32" s="38"/>
      <c r="G32" s="38"/>
      <c r="H32" s="38"/>
      <c r="I32" s="38"/>
      <c r="J32" s="38"/>
      <c r="K32" s="39"/>
      <c r="L32" s="39"/>
      <c r="M32" s="39"/>
      <c r="N32" s="39"/>
      <c r="O32" s="39"/>
      <c r="P32" s="39"/>
      <c r="Q32" s="28"/>
      <c r="R32" s="28"/>
      <c r="S32" s="28"/>
      <c r="T32" s="28"/>
      <c r="U32" s="28"/>
    </row>
    <row r="33" spans="1:21" ht="12.75">
      <c r="A33" s="3"/>
      <c r="B33" s="19"/>
      <c r="C33" s="40"/>
      <c r="D33" s="40"/>
      <c r="E33" s="40"/>
      <c r="F33" s="40"/>
      <c r="G33" s="40"/>
      <c r="H33" s="40"/>
      <c r="I33" s="40"/>
      <c r="J33" s="40"/>
      <c r="K33" s="40"/>
      <c r="L33" s="40"/>
      <c r="M33" s="40"/>
      <c r="N33" s="40"/>
      <c r="O33" s="40"/>
      <c r="P33" s="40"/>
      <c r="Q33" s="28"/>
      <c r="R33" s="28"/>
      <c r="S33" s="28"/>
      <c r="T33" s="28"/>
      <c r="U33" s="28"/>
    </row>
    <row r="34" spans="1:21" ht="12.75">
      <c r="A34" s="3"/>
      <c r="C34" s="9"/>
      <c r="D34" s="9"/>
      <c r="E34" s="9"/>
      <c r="F34" s="9"/>
      <c r="G34" s="9"/>
      <c r="H34" s="9"/>
      <c r="I34" s="9"/>
      <c r="J34" s="9"/>
      <c r="K34" s="9"/>
      <c r="L34" s="9"/>
      <c r="M34" s="9"/>
      <c r="N34" s="9"/>
      <c r="O34" s="9"/>
      <c r="P34" s="9"/>
      <c r="Q34" s="28"/>
      <c r="R34" s="28"/>
      <c r="S34" s="28"/>
      <c r="T34" s="28"/>
      <c r="U34" s="28"/>
    </row>
    <row r="35" spans="1:21" s="13" customFormat="1" ht="15">
      <c r="A35" s="10"/>
      <c r="B35" s="11"/>
      <c r="C35" s="64" t="s">
        <v>17</v>
      </c>
      <c r="D35" s="64"/>
      <c r="E35" s="64"/>
      <c r="F35" s="64"/>
      <c r="G35" s="64"/>
      <c r="H35" s="64"/>
      <c r="I35" s="64"/>
      <c r="J35" s="64"/>
      <c r="K35" s="64"/>
      <c r="L35" s="64"/>
      <c r="M35" s="64"/>
      <c r="N35" s="64"/>
      <c r="O35" s="64"/>
      <c r="P35" s="65"/>
      <c r="Q35" s="12"/>
      <c r="R35" s="12"/>
      <c r="S35" s="12"/>
      <c r="T35" s="12"/>
      <c r="U35" s="12"/>
    </row>
    <row r="36" spans="1:21" s="2" customFormat="1" ht="12.75">
      <c r="A36" s="41"/>
      <c r="B36" s="14"/>
      <c r="C36" s="15" t="s">
        <v>5</v>
      </c>
      <c r="D36" s="16"/>
      <c r="E36" s="17"/>
      <c r="F36" s="16"/>
      <c r="G36" s="17"/>
      <c r="H36" s="16"/>
      <c r="I36" s="17"/>
      <c r="J36" s="16"/>
      <c r="K36" s="17"/>
      <c r="L36" s="16"/>
      <c r="M36" s="17"/>
      <c r="N36" s="16"/>
      <c r="O36" s="15" t="s">
        <v>5</v>
      </c>
      <c r="P36" s="18" t="s">
        <v>6</v>
      </c>
      <c r="Q36" s="19"/>
      <c r="R36" s="19"/>
      <c r="S36" s="19"/>
      <c r="T36" s="19"/>
      <c r="U36" s="19"/>
    </row>
    <row r="37" spans="1:21" s="25" customFormat="1" ht="12.75">
      <c r="A37" s="42"/>
      <c r="B37" s="20"/>
      <c r="C37" s="21">
        <f>C11</f>
        <v>43070</v>
      </c>
      <c r="D37" s="21">
        <f aca="true" t="shared" si="7" ref="D37:O37">D11</f>
        <v>43101</v>
      </c>
      <c r="E37" s="21">
        <f t="shared" si="7"/>
        <v>43132</v>
      </c>
      <c r="F37" s="21">
        <f t="shared" si="7"/>
        <v>43160</v>
      </c>
      <c r="G37" s="21">
        <f t="shared" si="7"/>
        <v>43191</v>
      </c>
      <c r="H37" s="21">
        <f t="shared" si="7"/>
        <v>43221</v>
      </c>
      <c r="I37" s="21">
        <f t="shared" si="7"/>
        <v>43252</v>
      </c>
      <c r="J37" s="21">
        <f t="shared" si="7"/>
        <v>43282</v>
      </c>
      <c r="K37" s="21">
        <f t="shared" si="7"/>
        <v>43313</v>
      </c>
      <c r="L37" s="21">
        <f t="shared" si="7"/>
        <v>43344</v>
      </c>
      <c r="M37" s="21">
        <f t="shared" si="7"/>
        <v>43374</v>
      </c>
      <c r="N37" s="21">
        <f t="shared" si="7"/>
        <v>43405</v>
      </c>
      <c r="O37" s="21">
        <f t="shared" si="7"/>
        <v>43435</v>
      </c>
      <c r="P37" s="23" t="s">
        <v>8</v>
      </c>
      <c r="Q37" s="24"/>
      <c r="R37" s="24"/>
      <c r="S37" s="24"/>
      <c r="T37" s="24"/>
      <c r="U37" s="24"/>
    </row>
    <row r="38" spans="1:21" ht="12.75">
      <c r="A38" s="3">
        <f>A31+1</f>
        <v>15</v>
      </c>
      <c r="B38" s="26" t="s">
        <v>9</v>
      </c>
      <c r="C38" s="43">
        <f aca="true" t="shared" si="8" ref="C38:P43">C12-C25</f>
        <v>38501160</v>
      </c>
      <c r="D38" s="44">
        <f t="shared" si="8"/>
        <v>37761371.00000003</v>
      </c>
      <c r="E38" s="43">
        <f t="shared" si="8"/>
        <v>37898685.00000003</v>
      </c>
      <c r="F38" s="44">
        <f t="shared" si="8"/>
        <v>37890946.00000003</v>
      </c>
      <c r="G38" s="43">
        <f t="shared" si="8"/>
        <v>38286339.00000003</v>
      </c>
      <c r="H38" s="44">
        <f t="shared" si="8"/>
        <v>37811223.00000003</v>
      </c>
      <c r="I38" s="43">
        <f t="shared" si="8"/>
        <v>38452342.000000045</v>
      </c>
      <c r="J38" s="44">
        <f t="shared" si="8"/>
        <v>39941488.00000003</v>
      </c>
      <c r="K38" s="43">
        <f t="shared" si="8"/>
        <v>39887810.889999986</v>
      </c>
      <c r="L38" s="44">
        <f t="shared" si="8"/>
        <v>39831219.890000015</v>
      </c>
      <c r="M38" s="43">
        <f t="shared" si="8"/>
        <v>39771714.98000002</v>
      </c>
      <c r="N38" s="44">
        <f t="shared" si="8"/>
        <v>39709296.16</v>
      </c>
      <c r="O38" s="43">
        <f t="shared" si="8"/>
        <v>39643963.44</v>
      </c>
      <c r="P38" s="45">
        <f>P12-P25</f>
        <v>38875966.10461539</v>
      </c>
      <c r="Q38" s="28"/>
      <c r="R38" s="28"/>
      <c r="S38" s="28"/>
      <c r="T38" s="28"/>
      <c r="U38" s="28"/>
    </row>
    <row r="39" spans="1:21" ht="12.75">
      <c r="A39" s="3">
        <f aca="true" t="shared" si="9" ref="A39:A44">A38+1</f>
        <v>16</v>
      </c>
      <c r="B39" s="29" t="s">
        <v>10</v>
      </c>
      <c r="C39" s="46">
        <f t="shared" si="8"/>
        <v>246090841.51999995</v>
      </c>
      <c r="D39" s="47">
        <f t="shared" si="8"/>
        <v>245307556.14000002</v>
      </c>
      <c r="E39" s="46">
        <f t="shared" si="8"/>
        <v>244562519.76999998</v>
      </c>
      <c r="F39" s="47">
        <f t="shared" si="8"/>
        <v>244666008.88000003</v>
      </c>
      <c r="G39" s="46">
        <f t="shared" si="8"/>
        <v>252780623.2100001</v>
      </c>
      <c r="H39" s="47">
        <f t="shared" si="8"/>
        <v>252654979.91</v>
      </c>
      <c r="I39" s="46">
        <f t="shared" si="8"/>
        <v>252025997.08999997</v>
      </c>
      <c r="J39" s="47">
        <f t="shared" si="8"/>
        <v>251047672.33</v>
      </c>
      <c r="K39" s="46">
        <f t="shared" si="8"/>
        <v>250261551.90999997</v>
      </c>
      <c r="L39" s="47">
        <f t="shared" si="8"/>
        <v>249475096.43</v>
      </c>
      <c r="M39" s="46">
        <f t="shared" si="8"/>
        <v>248688305.89</v>
      </c>
      <c r="N39" s="47">
        <f t="shared" si="8"/>
        <v>247901180.29000002</v>
      </c>
      <c r="O39" s="46">
        <f t="shared" si="8"/>
        <v>247113719.64</v>
      </c>
      <c r="P39" s="45">
        <f t="shared" si="8"/>
        <v>248659696.3853846</v>
      </c>
      <c r="Q39" s="28"/>
      <c r="R39" s="28"/>
      <c r="S39" s="28"/>
      <c r="T39" s="28"/>
      <c r="U39" s="28"/>
    </row>
    <row r="40" spans="1:21" ht="12.75">
      <c r="A40" s="3">
        <f t="shared" si="9"/>
        <v>17</v>
      </c>
      <c r="B40" s="31" t="s">
        <v>11</v>
      </c>
      <c r="C40" s="43">
        <f t="shared" si="8"/>
        <v>1819243018.0800004</v>
      </c>
      <c r="D40" s="44">
        <f t="shared" si="8"/>
        <v>1900940601.16</v>
      </c>
      <c r="E40" s="43">
        <f t="shared" si="8"/>
        <v>2000327987.7399995</v>
      </c>
      <c r="F40" s="44">
        <f t="shared" si="8"/>
        <v>2084667475.9500003</v>
      </c>
      <c r="G40" s="43">
        <f t="shared" si="8"/>
        <v>2077103565.0099998</v>
      </c>
      <c r="H40" s="44">
        <f t="shared" si="8"/>
        <v>2075416707.04</v>
      </c>
      <c r="I40" s="43">
        <f t="shared" si="8"/>
        <v>2076787287.19</v>
      </c>
      <c r="J40" s="44">
        <f t="shared" si="8"/>
        <v>2072182866.96</v>
      </c>
      <c r="K40" s="43">
        <f t="shared" si="8"/>
        <v>2074909590.4200003</v>
      </c>
      <c r="L40" s="44">
        <f t="shared" si="8"/>
        <v>2363915149.91</v>
      </c>
      <c r="M40" s="43">
        <f t="shared" si="8"/>
        <v>2366008029.41</v>
      </c>
      <c r="N40" s="44">
        <f t="shared" si="8"/>
        <v>2368088417.8</v>
      </c>
      <c r="O40" s="43">
        <f t="shared" si="8"/>
        <v>2370156315.0699997</v>
      </c>
      <c r="P40" s="45">
        <f t="shared" si="8"/>
        <v>2126903616.2876925</v>
      </c>
      <c r="Q40" s="28"/>
      <c r="R40" s="28"/>
      <c r="S40" s="28"/>
      <c r="T40" s="28"/>
      <c r="U40" s="28"/>
    </row>
    <row r="41" spans="1:21" ht="12.75">
      <c r="A41" s="3">
        <f t="shared" si="9"/>
        <v>18</v>
      </c>
      <c r="B41" s="29" t="s">
        <v>12</v>
      </c>
      <c r="C41" s="46">
        <f t="shared" si="8"/>
        <v>2040400409.4899993</v>
      </c>
      <c r="D41" s="47">
        <f t="shared" si="8"/>
        <v>2040687638.1899996</v>
      </c>
      <c r="E41" s="46">
        <f t="shared" si="8"/>
        <v>2160420470.6699996</v>
      </c>
      <c r="F41" s="47">
        <f t="shared" si="8"/>
        <v>2159941352.4799995</v>
      </c>
      <c r="G41" s="46">
        <f t="shared" si="8"/>
        <v>2163827706.97</v>
      </c>
      <c r="H41" s="47">
        <f t="shared" si="8"/>
        <v>2170827415.8999996</v>
      </c>
      <c r="I41" s="46">
        <f t="shared" si="8"/>
        <v>2171022863.6199994</v>
      </c>
      <c r="J41" s="47">
        <f t="shared" si="8"/>
        <v>2169212379.1899996</v>
      </c>
      <c r="K41" s="46">
        <f t="shared" si="8"/>
        <v>2171416112.47</v>
      </c>
      <c r="L41" s="47">
        <f t="shared" si="8"/>
        <v>2168220658.77</v>
      </c>
      <c r="M41" s="46">
        <f t="shared" si="8"/>
        <v>2165023170.1099997</v>
      </c>
      <c r="N41" s="47">
        <f t="shared" si="8"/>
        <v>2161823646.4700003</v>
      </c>
      <c r="O41" s="46">
        <f t="shared" si="8"/>
        <v>2158622087.86</v>
      </c>
      <c r="P41" s="45">
        <f t="shared" si="8"/>
        <v>2146265070.1684613</v>
      </c>
      <c r="Q41" s="28"/>
      <c r="R41" s="28"/>
      <c r="S41" s="28"/>
      <c r="T41" s="28"/>
      <c r="U41" s="28"/>
    </row>
    <row r="42" spans="1:21" ht="12.75">
      <c r="A42" s="3">
        <f t="shared" si="9"/>
        <v>19</v>
      </c>
      <c r="B42" s="31" t="s">
        <v>13</v>
      </c>
      <c r="C42" s="43">
        <f t="shared" si="8"/>
        <v>2691612147.3</v>
      </c>
      <c r="D42" s="44">
        <f t="shared" si="8"/>
        <v>2694106646.4000006</v>
      </c>
      <c r="E42" s="43">
        <f t="shared" si="8"/>
        <v>2694234729.5400004</v>
      </c>
      <c r="F42" s="44">
        <f t="shared" si="8"/>
        <v>2700848326.4</v>
      </c>
      <c r="G42" s="43">
        <f t="shared" si="8"/>
        <v>2708445273.53</v>
      </c>
      <c r="H42" s="44">
        <f t="shared" si="8"/>
        <v>2716330690.54</v>
      </c>
      <c r="I42" s="43">
        <f t="shared" si="8"/>
        <v>2725224728.5900006</v>
      </c>
      <c r="J42" s="44">
        <f t="shared" si="8"/>
        <v>2731908374.3900003</v>
      </c>
      <c r="K42" s="43">
        <f t="shared" si="8"/>
        <v>2738581677</v>
      </c>
      <c r="L42" s="44">
        <f t="shared" si="8"/>
        <v>2745225375.56</v>
      </c>
      <c r="M42" s="43">
        <f t="shared" si="8"/>
        <v>2751839470.04</v>
      </c>
      <c r="N42" s="44">
        <f t="shared" si="8"/>
        <v>2758423960.48</v>
      </c>
      <c r="O42" s="43">
        <f t="shared" si="8"/>
        <v>2764978846.84</v>
      </c>
      <c r="P42" s="45">
        <f t="shared" si="8"/>
        <v>2724750788.200769</v>
      </c>
      <c r="Q42" s="28"/>
      <c r="R42" s="28"/>
      <c r="S42" s="28"/>
      <c r="T42" s="28"/>
      <c r="U42" s="28"/>
    </row>
    <row r="43" spans="1:21" ht="12.75">
      <c r="A43" s="3">
        <f t="shared" si="9"/>
        <v>20</v>
      </c>
      <c r="B43" s="29" t="s">
        <v>14</v>
      </c>
      <c r="C43" s="51">
        <f t="shared" si="8"/>
        <v>236069957.30000004</v>
      </c>
      <c r="D43" s="52">
        <f t="shared" si="8"/>
        <v>234317086.68</v>
      </c>
      <c r="E43" s="51">
        <f t="shared" si="8"/>
        <v>233158047.7800001</v>
      </c>
      <c r="F43" s="52">
        <f t="shared" si="8"/>
        <v>233250730.45000002</v>
      </c>
      <c r="G43" s="51">
        <f t="shared" si="8"/>
        <v>233149378.41000006</v>
      </c>
      <c r="H43" s="52">
        <f t="shared" si="8"/>
        <v>234264531.80000007</v>
      </c>
      <c r="I43" s="51">
        <f t="shared" si="8"/>
        <v>234469449.7100001</v>
      </c>
      <c r="J43" s="52">
        <f t="shared" si="8"/>
        <v>234026976.73000002</v>
      </c>
      <c r="K43" s="51">
        <f t="shared" si="8"/>
        <v>234729779.07999998</v>
      </c>
      <c r="L43" s="52">
        <f t="shared" si="8"/>
        <v>235423803.81</v>
      </c>
      <c r="M43" s="51">
        <f t="shared" si="8"/>
        <v>236109050.94000003</v>
      </c>
      <c r="N43" s="52">
        <f t="shared" si="8"/>
        <v>236785520.45</v>
      </c>
      <c r="O43" s="51">
        <f t="shared" si="8"/>
        <v>237453212.36</v>
      </c>
      <c r="P43" s="48">
        <f t="shared" si="8"/>
        <v>234862117.34615391</v>
      </c>
      <c r="Q43" s="28"/>
      <c r="R43" s="28"/>
      <c r="S43" s="28"/>
      <c r="T43" s="28"/>
      <c r="U43" s="28"/>
    </row>
    <row r="44" spans="1:21" ht="12.75">
      <c r="A44" s="3">
        <f t="shared" si="9"/>
        <v>21</v>
      </c>
      <c r="B44" s="33" t="s">
        <v>15</v>
      </c>
      <c r="C44" s="34">
        <f>SUM(C38:C43)</f>
        <v>7071917533.69</v>
      </c>
      <c r="D44" s="35">
        <f aca="true" t="shared" si="10" ref="D44:P44">SUM(D38:D43)</f>
        <v>7153120899.570001</v>
      </c>
      <c r="E44" s="34">
        <f t="shared" si="10"/>
        <v>7370602440.499999</v>
      </c>
      <c r="F44" s="35">
        <f t="shared" si="10"/>
        <v>7461264840.159999</v>
      </c>
      <c r="G44" s="34">
        <f t="shared" si="10"/>
        <v>7473592886.129999</v>
      </c>
      <c r="H44" s="35">
        <f t="shared" si="10"/>
        <v>7487305548.19</v>
      </c>
      <c r="I44" s="34">
        <f t="shared" si="10"/>
        <v>7497982668.2</v>
      </c>
      <c r="J44" s="35">
        <f t="shared" si="10"/>
        <v>7498319757.6</v>
      </c>
      <c r="K44" s="34">
        <f t="shared" si="10"/>
        <v>7509786521.77</v>
      </c>
      <c r="L44" s="35">
        <f t="shared" si="10"/>
        <v>7802091304.37</v>
      </c>
      <c r="M44" s="34">
        <f t="shared" si="10"/>
        <v>7807439741.369999</v>
      </c>
      <c r="N44" s="35">
        <f t="shared" si="10"/>
        <v>7812732021.650001</v>
      </c>
      <c r="O44" s="34">
        <f t="shared" si="10"/>
        <v>7817968145.21</v>
      </c>
      <c r="P44" s="49">
        <f t="shared" si="10"/>
        <v>7520317254.493077</v>
      </c>
      <c r="Q44" s="28"/>
      <c r="R44" s="28"/>
      <c r="S44" s="28"/>
      <c r="T44" s="28"/>
      <c r="U44" s="28"/>
    </row>
    <row r="45" spans="1:21" ht="12.75">
      <c r="A45" s="3"/>
      <c r="B45" s="37"/>
      <c r="C45" s="39"/>
      <c r="D45" s="39"/>
      <c r="E45" s="39"/>
      <c r="F45" s="39"/>
      <c r="G45" s="39"/>
      <c r="H45" s="39"/>
      <c r="I45" s="39"/>
      <c r="J45" s="39"/>
      <c r="K45" s="39"/>
      <c r="L45" s="39"/>
      <c r="M45" s="39"/>
      <c r="N45" s="39"/>
      <c r="O45" s="39"/>
      <c r="P45" s="50"/>
      <c r="Q45" s="28"/>
      <c r="R45" s="28"/>
      <c r="S45" s="28"/>
      <c r="T45" s="28"/>
      <c r="U45" s="28"/>
    </row>
    <row r="46" spans="1:21" ht="12.75">
      <c r="A46" s="3"/>
      <c r="B46" s="19"/>
      <c r="C46" s="40"/>
      <c r="D46" s="40"/>
      <c r="E46" s="40"/>
      <c r="F46" s="40"/>
      <c r="G46" s="40"/>
      <c r="H46" s="40"/>
      <c r="I46" s="40"/>
      <c r="J46" s="40"/>
      <c r="K46" s="40"/>
      <c r="L46" s="40"/>
      <c r="M46" s="40"/>
      <c r="N46" s="40"/>
      <c r="O46" s="40"/>
      <c r="P46" s="40"/>
      <c r="Q46" s="28"/>
      <c r="R46" s="28"/>
      <c r="S46" s="28"/>
      <c r="T46" s="28"/>
      <c r="U46" s="28"/>
    </row>
    <row r="47" spans="1:21" ht="12.75">
      <c r="A47" s="3"/>
      <c r="B47" s="28" t="s">
        <v>18</v>
      </c>
      <c r="C47" s="40"/>
      <c r="D47" s="40"/>
      <c r="E47" s="40"/>
      <c r="F47" s="40"/>
      <c r="G47" s="40"/>
      <c r="H47" s="40"/>
      <c r="I47" s="40"/>
      <c r="J47" s="40"/>
      <c r="K47" s="40"/>
      <c r="L47" s="40"/>
      <c r="M47" s="40"/>
      <c r="N47" s="40"/>
      <c r="O47" s="40"/>
      <c r="P47" s="40"/>
      <c r="Q47" s="28"/>
      <c r="R47" s="28"/>
      <c r="S47" s="28"/>
      <c r="T47" s="28"/>
      <c r="U47" s="28"/>
    </row>
    <row r="48" spans="1:21" ht="12.75">
      <c r="A48" s="3"/>
      <c r="B48" s="28" t="s">
        <v>19</v>
      </c>
      <c r="C48" s="40"/>
      <c r="D48" s="40"/>
      <c r="E48" s="40"/>
      <c r="F48" s="40"/>
      <c r="G48" s="40"/>
      <c r="H48" s="40"/>
      <c r="I48" s="40"/>
      <c r="J48" s="40"/>
      <c r="K48" s="40"/>
      <c r="L48" s="40"/>
      <c r="M48" s="40"/>
      <c r="N48" s="40"/>
      <c r="O48" s="40"/>
      <c r="P48" s="40"/>
      <c r="Q48" s="28"/>
      <c r="R48" s="28"/>
      <c r="S48" s="28"/>
      <c r="T48" s="28"/>
      <c r="U48" s="28"/>
    </row>
    <row r="49" spans="1:21" ht="12.75">
      <c r="A49" s="3"/>
      <c r="B49" s="28" t="s">
        <v>20</v>
      </c>
      <c r="C49" s="9"/>
      <c r="D49" s="9"/>
      <c r="E49" s="9"/>
      <c r="F49" s="9"/>
      <c r="G49" s="9"/>
      <c r="H49" s="9"/>
      <c r="I49" s="9"/>
      <c r="J49" s="9"/>
      <c r="K49" s="9"/>
      <c r="L49" s="9"/>
      <c r="M49" s="9"/>
      <c r="N49" s="9"/>
      <c r="O49" s="9"/>
      <c r="P49" s="9"/>
      <c r="Q49" s="28"/>
      <c r="R49" s="28"/>
      <c r="S49" s="28"/>
      <c r="T49" s="28"/>
      <c r="U49" s="28"/>
    </row>
    <row r="50" spans="1:21" ht="12.75">
      <c r="A50" s="3"/>
      <c r="B50" s="28" t="s">
        <v>21</v>
      </c>
      <c r="Q50" s="28"/>
      <c r="R50" s="28"/>
      <c r="S50" s="28"/>
      <c r="T50" s="28"/>
      <c r="U50" s="28"/>
    </row>
    <row r="51" spans="1:21" ht="12.75">
      <c r="A51" s="3"/>
      <c r="B51" s="4"/>
      <c r="Q51" s="28"/>
      <c r="R51" s="28"/>
      <c r="S51" s="28"/>
      <c r="T51" s="28"/>
      <c r="U51" s="28"/>
    </row>
    <row r="52" spans="1:21" s="2" customFormat="1" ht="12.75">
      <c r="A52" s="3"/>
      <c r="C52" s="3"/>
      <c r="D52" s="3"/>
      <c r="E52" s="3"/>
      <c r="F52" s="3"/>
      <c r="G52" s="3"/>
      <c r="H52" s="3"/>
      <c r="I52" s="3"/>
      <c r="J52" s="3"/>
      <c r="K52" s="3"/>
      <c r="L52" s="3"/>
      <c r="M52" s="3"/>
      <c r="N52" s="3"/>
      <c r="O52" s="3"/>
      <c r="P52" s="3"/>
      <c r="Q52" s="4"/>
      <c r="R52" s="4"/>
      <c r="S52" s="4"/>
      <c r="T52" s="4"/>
      <c r="U52" s="4"/>
    </row>
    <row r="53" spans="1:21" s="2" customFormat="1" ht="12.75">
      <c r="A53" s="3"/>
      <c r="C53" s="3"/>
      <c r="D53" s="3"/>
      <c r="E53" s="3"/>
      <c r="F53" s="3"/>
      <c r="G53" s="3"/>
      <c r="H53" s="3"/>
      <c r="I53" s="3"/>
      <c r="J53" s="3"/>
      <c r="K53" s="3"/>
      <c r="L53" s="3"/>
      <c r="M53" s="3"/>
      <c r="N53" s="3"/>
      <c r="O53" s="3"/>
      <c r="P53" s="3"/>
      <c r="Q53" s="4"/>
      <c r="R53" s="4"/>
      <c r="S53" s="4"/>
      <c r="T53" s="4"/>
      <c r="U53" s="4"/>
    </row>
  </sheetData>
  <sheetProtection/>
  <mergeCells count="3">
    <mergeCell ref="C9:P9"/>
    <mergeCell ref="C22:P22"/>
    <mergeCell ref="C35:P35"/>
  </mergeCells>
  <printOptions/>
  <pageMargins left="0.31" right="0.2" top="0.51" bottom="0.6" header="0.26" footer="0.28"/>
  <pageSetup horizontalDpi="600" verticalDpi="600" orientation="landscape" scale="59" r:id="rId1"/>
  <headerFooter alignWithMargins="0">
    <oddHeader>&amp;C&amp;"Arial,Bold"&amp;14ATTACHMENT 3&amp;"Arial,Regular"&amp;10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OGE Energy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 David</dc:creator>
  <cp:keywords/>
  <dc:description/>
  <cp:lastModifiedBy>Kays, David</cp:lastModifiedBy>
  <cp:lastPrinted>2018-08-26T15:11:32Z</cp:lastPrinted>
  <dcterms:created xsi:type="dcterms:W3CDTF">2018-08-23T02:25:39Z</dcterms:created>
  <dcterms:modified xsi:type="dcterms:W3CDTF">2018-08-31T18:05:21Z</dcterms:modified>
  <cp:category/>
  <cp:version/>
  <cp:contentType/>
  <cp:contentStatus/>
</cp:coreProperties>
</file>